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83" activeTab="0"/>
  </bookViews>
  <sheets>
    <sheet name="Маяк 1" sheetId="1" r:id="rId1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<sst xmlns="http://schemas.openxmlformats.org/spreadsheetml/2006/main" count="48" uniqueCount="28">
  <si>
    <t>Циклы измерений</t>
  </si>
  <si>
    <t>Описание места расположения маяка:</t>
  </si>
  <si>
    <t>АВ</t>
  </si>
  <si>
    <t>(начальные значения) 1</t>
  </si>
  <si>
    <t>X</t>
  </si>
  <si>
    <t>Y</t>
  </si>
  <si>
    <t>AC</t>
  </si>
  <si>
    <t>Y3</t>
  </si>
  <si>
    <t>-</t>
  </si>
  <si>
    <t>раскрытие/ закрытие</t>
  </si>
  <si>
    <t>Измеренные значения (заполняйте в таблице только эти значения)</t>
  </si>
  <si>
    <t>значение перемещения (с последнего измерения)</t>
  </si>
  <si>
    <t>накопленные перемещения (с момента установки маяка)</t>
  </si>
  <si>
    <t>по X</t>
  </si>
  <si>
    <t>X3</t>
  </si>
  <si>
    <t>Дата</t>
  </si>
  <si>
    <t>Не вводите случайные числа - расчеты будут выполняться не корректно</t>
  </si>
  <si>
    <t xml:space="preserve">Примечания: </t>
  </si>
  <si>
    <t>Заполняются только ячейки внутри красного прямоугольника, остальные значения рассчитываются автоматически</t>
  </si>
  <si>
    <t>ВС</t>
  </si>
  <si>
    <t>ABC (перемещение А)</t>
  </si>
  <si>
    <t>АX</t>
  </si>
  <si>
    <t>АY</t>
  </si>
  <si>
    <t>направление движения в данном цикле измерений</t>
  </si>
  <si>
    <t>направление движения с начала измерений</t>
  </si>
  <si>
    <t>раскрытие/ закрытие общие</t>
  </si>
  <si>
    <t>При количестве маяков более одного необходимо скопировать и переименовать доплнительные листы (Маяк 2, Маяк 3 и т.д.)</t>
  </si>
  <si>
    <t>Первые три строчки заполнены значениями для примера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</si>
</sst>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>
        <color rgb="FFFF0000"/>
      </right>
      <top style="medium">
        <color rgb="FFFF0000"/>
      </top>
      <bottom style="thin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thin"/>
      <bottom style="medium">
        <color rgb="FFFF0000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14" xfId="0" applyNumberFormat="1" applyBorder="1" applyAlignment="1">
      <alignment horizontal="center" vertical="center"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0" borderId="0" xfId="0" applyFont="1" applyAlignment="1">
      <alignment/>
    </xf>
    <xf numFmtId="2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 vertical="center"/>
    </xf>
    <xf numFmtId="0" fontId="25" fillId="34" borderId="22" xfId="0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33" borderId="31" xfId="0" applyNumberFormat="1" applyFill="1" applyBorder="1" applyAlignment="1">
      <alignment/>
    </xf>
    <xf numFmtId="2" fontId="0" fillId="33" borderId="32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theme="0" tint="-0.24993999302387238"/>
        </patternFill>
      </fill>
    </dxf>
    <dxf>
      <fill>
        <patternFill>
          <bgColor theme="0" tint="-0.04997999966144562"/>
        </patternFill>
      </fill>
    </dxf>
    <dxf>
      <fill>
        <patternFill>
          <bgColor rgb="FFFFFF97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 tint="0.04998999834060669"/>
        </patternFill>
      </fill>
    </dxf>
  </dxfs>
  <tableStyles count="1" defaultTableStyle="TableStyleMedium9" defaultPivotStyle="PivotStyleLight16">
    <tableStyle name="Стиль таблицы 1" pivot="0" count="5">
      <tableStyleElement type="headerRow" dxfId="4"/>
      <tableStyleElement type="firstColumn" dxfId="3"/>
      <tableStyleElement type="first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161925</xdr:rowOff>
    </xdr:to>
    <xdr:pic>
      <xdr:nvPicPr>
        <xdr:cNvPr id="1" name="Рисунок 2" descr="C:\Users\ДНС\Desktop\Desktop\Изображения временная\z-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" name="Таблица24567" displayName="Таблица24567" ref="A9:N19" comment="" totalsRowShown="0">
  <autoFilter ref="A9:N19"/>
  <tableColumns count="14">
    <tableColumn id="1" name="Циклы измерений"/>
    <tableColumn id="30" name="Дата"/>
    <tableColumn id="2" name="ВС"/>
    <tableColumn id="3" name="AC"/>
    <tableColumn id="5" name="АВ"/>
    <tableColumn id="16" name="X3"/>
    <tableColumn id="17" name="Y3"/>
    <tableColumn id="18" name="АX"/>
    <tableColumn id="19" name="АY"/>
    <tableColumn id="24" name="X"/>
    <tableColumn id="25" name="Y"/>
    <tableColumn id="4" name="раскрытие/ закрытие"/>
    <tableColumn id="28" name="раскрытие/ закрытие общие"/>
    <tableColumn id="29" name="по X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pane xSplit="1" topLeftCell="B1" activePane="topRight" state="frozen"/>
      <selection pane="topLeft" activeCell="A2" sqref="A2"/>
      <selection pane="topRight" activeCell="A17" sqref="A17"/>
    </sheetView>
  </sheetViews>
  <sheetFormatPr defaultColWidth="9.140625" defaultRowHeight="15"/>
  <cols>
    <col min="1" max="1" width="42.421875" style="0" customWidth="1"/>
    <col min="2" max="2" width="11.8515625" style="0" customWidth="1"/>
    <col min="3" max="5" width="6.7109375" style="0" customWidth="1"/>
    <col min="6" max="9" width="6.7109375" style="0" hidden="1" customWidth="1"/>
    <col min="10" max="10" width="7.7109375" style="0" customWidth="1"/>
    <col min="11" max="11" width="8.28125" style="0" customWidth="1"/>
    <col min="12" max="13" width="14.421875" style="0" customWidth="1"/>
    <col min="14" max="14" width="18.57421875" style="0" customWidth="1"/>
    <col min="15" max="22" width="9.00390625" style="0" hidden="1" customWidth="1"/>
  </cols>
  <sheetData>
    <row r="1" ht="15">
      <c r="C1" s="15" t="s">
        <v>1</v>
      </c>
    </row>
    <row r="7" spans="1:14" ht="15" customHeight="1">
      <c r="A7" s="21"/>
      <c r="B7" s="13"/>
      <c r="C7" s="23" t="s">
        <v>10</v>
      </c>
      <c r="D7" s="24"/>
      <c r="E7" s="24"/>
      <c r="F7" s="29"/>
      <c r="G7" s="29"/>
      <c r="H7" s="29"/>
      <c r="I7" s="29"/>
      <c r="J7" s="23" t="s">
        <v>11</v>
      </c>
      <c r="K7" s="25"/>
      <c r="L7" s="30" t="s">
        <v>23</v>
      </c>
      <c r="M7" s="30" t="s">
        <v>24</v>
      </c>
      <c r="N7" s="30" t="s">
        <v>12</v>
      </c>
    </row>
    <row r="8" spans="1:14" s="5" customFormat="1" ht="43.5" customHeight="1">
      <c r="A8" s="22"/>
      <c r="B8" s="14"/>
      <c r="C8" s="26"/>
      <c r="D8" s="27"/>
      <c r="E8" s="27"/>
      <c r="F8" s="32" t="s">
        <v>20</v>
      </c>
      <c r="G8" s="32"/>
      <c r="H8" s="32"/>
      <c r="I8" s="32"/>
      <c r="J8" s="26"/>
      <c r="K8" s="28"/>
      <c r="L8" s="31"/>
      <c r="M8" s="31"/>
      <c r="N8" s="31"/>
    </row>
    <row r="9" spans="1:14" s="3" customFormat="1" ht="30" customHeight="1" thickBot="1">
      <c r="A9" s="3" t="s">
        <v>0</v>
      </c>
      <c r="B9" s="3" t="s">
        <v>15</v>
      </c>
      <c r="C9" s="4" t="s">
        <v>19</v>
      </c>
      <c r="D9" s="4" t="s">
        <v>6</v>
      </c>
      <c r="E9" s="4" t="s">
        <v>2</v>
      </c>
      <c r="F9" s="4" t="s">
        <v>14</v>
      </c>
      <c r="G9" s="4" t="s">
        <v>7</v>
      </c>
      <c r="H9" s="4" t="s">
        <v>21</v>
      </c>
      <c r="I9" s="4" t="s">
        <v>22</v>
      </c>
      <c r="J9" s="8" t="s">
        <v>4</v>
      </c>
      <c r="K9" s="9" t="s">
        <v>5</v>
      </c>
      <c r="L9" s="6" t="s">
        <v>9</v>
      </c>
      <c r="M9" s="6" t="s">
        <v>25</v>
      </c>
      <c r="N9" s="4" t="s">
        <v>13</v>
      </c>
    </row>
    <row r="10" spans="1:14" ht="15">
      <c r="A10" s="1" t="s">
        <v>3</v>
      </c>
      <c r="B10" s="17"/>
      <c r="C10" s="20">
        <v>50.67</v>
      </c>
      <c r="D10" s="20">
        <v>52.54</v>
      </c>
      <c r="E10" s="33">
        <v>52.8</v>
      </c>
      <c r="F10" s="2"/>
      <c r="G10" s="2"/>
      <c r="H10" s="2">
        <f>IF(OR(E10=0,D10=0,C10=0),0,SQRT(E10^2-((E10^2-D10^2+C10^2)/(2*C10))^2))</f>
        <v>46.17586526737131</v>
      </c>
      <c r="I10" s="2">
        <f>IF(OR(E10=0,D10=0,C10=0),0,(E10^2-D10^2+C10^2)/(2*C10))</f>
        <v>25.6052624827314</v>
      </c>
      <c r="J10" s="36"/>
      <c r="K10" s="10"/>
      <c r="L10" s="7"/>
      <c r="M10" s="7"/>
      <c r="N10" s="2"/>
    </row>
    <row r="11" spans="1:22" ht="15">
      <c r="A11">
        <v>2</v>
      </c>
      <c r="B11" s="18"/>
      <c r="C11" s="12">
        <v>50.67</v>
      </c>
      <c r="D11" s="12">
        <v>66.23</v>
      </c>
      <c r="E11" s="34">
        <v>57.57</v>
      </c>
      <c r="F11" s="2">
        <f>IF('Маяк 1'!$H11=0,"",H11-H10)</f>
        <v>9.471009969570332</v>
      </c>
      <c r="G11" s="2">
        <f>IF('Маяк 1'!$I11=0,"",I10-I11)</f>
        <v>10.849579632918887</v>
      </c>
      <c r="H11" s="2">
        <f>IF(OR(E11=0,D11=0,C11=0),0,SQRT(E11^2-((E11^2-D11^2+C11^2)/(2*C11))^2))</f>
        <v>55.64687523694164</v>
      </c>
      <c r="I11" s="2">
        <f>IF(OR(E11=0,D11=0,C11=0),0,(E11^2-D11^2+C11^2)/(2*C11))</f>
        <v>14.755682849812514</v>
      </c>
      <c r="J11" s="36">
        <f>_xlfn.IFERROR((_xlfn.AVERAGEIF(O11:R11,"&lt;&gt;0")),"")</f>
        <v>9.471009969570332</v>
      </c>
      <c r="K11" s="10">
        <f>_xlfn.IFERROR((_xlfn.AVERAGEIF(S11:V11,"&lt;&gt;0")),"")</f>
        <v>10.849579632918887</v>
      </c>
      <c r="L11" s="7" t="str">
        <f>_xlfn.IFERROR(IF(SUM(F11)&gt;0,"раскрытие",IF(SUM(F11)&lt;0,"закрытие",IF(SUM(F11)=0,"стабильно",""))),"")</f>
        <v>раскрытие</v>
      </c>
      <c r="M11" s="7" t="str">
        <f>_xlfn.IFERROR(IF(SUM(F11,F10)&gt;0,"раскрытие",IF(SUM(F11,F10)&lt;0,"закрытие",IF(SUM(F11,F10)=0,"стабильно",""))),"")</f>
        <v>раскрытие</v>
      </c>
      <c r="N11" s="2">
        <f>_xlfn.IFERROR(IF(SUM(F11,)=0,0,AVERAGE('Маяк 1'!$F11)+N10),"")</f>
        <v>9.471009969570332</v>
      </c>
      <c r="O11" s="2">
        <f>_xlfn.IFERROR(ABS('Маяк 1'!#REF!),"")</f>
      </c>
      <c r="P11" s="2">
        <f>_xlfn.IFERROR(ABS('Маяк 1'!#REF!),"")</f>
      </c>
      <c r="Q11" s="2">
        <f>_xlfn.IFERROR(ABS('Маяк 1'!$F11),"")</f>
        <v>9.471009969570332</v>
      </c>
      <c r="R11" s="2">
        <f>_xlfn.IFERROR(ABS('Маяк 1'!#REF!),"")</f>
      </c>
      <c r="S11" s="2">
        <f>_xlfn.IFERROR(ABS('Маяк 1'!#REF!),"")</f>
      </c>
      <c r="T11" s="2">
        <f>_xlfn.IFERROR(ABS('Маяк 1'!#REF!),"")</f>
      </c>
      <c r="U11" s="2">
        <f>_xlfn.IFERROR(ABS('Маяк 1'!$G11),"")</f>
        <v>10.849579632918887</v>
      </c>
      <c r="V11" s="2">
        <f>_xlfn.IFERROR(ABS('Маяк 1'!#REF!),"")</f>
      </c>
    </row>
    <row r="12" spans="1:22" ht="15">
      <c r="A12">
        <v>3</v>
      </c>
      <c r="B12" s="18"/>
      <c r="C12" s="12">
        <v>50.67</v>
      </c>
      <c r="D12" s="12">
        <v>59.43</v>
      </c>
      <c r="E12" s="34">
        <v>54.58</v>
      </c>
      <c r="F12" s="2">
        <f>IF('Маяк 1'!$H12=0,"",H12-H11)</f>
        <v>-4.815620528069829</v>
      </c>
      <c r="G12" s="2">
        <f>IF('Маяк 1'!$I12=0,"",I11-I12)</f>
        <v>-5.122947503453721</v>
      </c>
      <c r="H12" s="2">
        <f>IF(OR(E12=0,D12=0,C12=0),0,SQRT(E12^2-((E12^2-D12^2+C12^2)/(2*C12))^2))</f>
        <v>50.83125470887181</v>
      </c>
      <c r="I12" s="2">
        <f>IF(OR(E12=0,D12=0,C12=0),0,(E12^2-D12^2+C12^2)/(2*C12))</f>
        <v>19.878630353266235</v>
      </c>
      <c r="J12" s="36">
        <f>_xlfn.IFERROR((_xlfn.AVERAGEIF(O12:R12,"&lt;&gt;0")),"")</f>
        <v>4.815620528069829</v>
      </c>
      <c r="K12" s="10">
        <f>_xlfn.IFERROR((_xlfn.AVERAGEIF(S12:V12,"&lt;&gt;0")),"")</f>
        <v>5.122947503453721</v>
      </c>
      <c r="L12" s="7" t="str">
        <f aca="true" t="shared" si="0" ref="L12:L19">_xlfn.IFERROR(IF(SUM(F12)&gt;0,"раскрытие",IF(SUM(F12)&lt;0,"закрытие",IF(SUM(F12)=0,"стабильно",""))),"")</f>
        <v>закрытие</v>
      </c>
      <c r="M12" s="7" t="str">
        <f aca="true" t="shared" si="1" ref="L12:M19">_xlfn.IFERROR(IF(SUM(F12,F11)&gt;0,"раскрытие",IF(SUM(F12,F11)&lt;0,"закрытие",IF(SUM(F12,F11)=0,"стабильно",""))),"")</f>
        <v>раскрытие</v>
      </c>
      <c r="N12" s="2">
        <f>_xlfn.IFERROR(IF(SUM(F12,)=0,0,AVERAGE('Маяк 1'!$F12)+N11),"")</f>
        <v>4.655389441500503</v>
      </c>
      <c r="O12" s="2">
        <f>_xlfn.IFERROR(ABS('Маяк 1'!#REF!),"")</f>
      </c>
      <c r="P12" s="2">
        <f>_xlfn.IFERROR(ABS('Маяк 1'!#REF!),"")</f>
      </c>
      <c r="Q12" s="2">
        <f>_xlfn.IFERROR(ABS('Маяк 1'!$F12),"")</f>
        <v>4.815620528069829</v>
      </c>
      <c r="R12" s="2">
        <f>_xlfn.IFERROR(ABS('Маяк 1'!#REF!),"")</f>
      </c>
      <c r="S12" s="2">
        <f>_xlfn.IFERROR(ABS('Маяк 1'!#REF!),"")</f>
      </c>
      <c r="T12" s="2">
        <f>_xlfn.IFERROR(ABS('Маяк 1'!#REF!),"")</f>
      </c>
      <c r="U12" s="2">
        <f>_xlfn.IFERROR(ABS('Маяк 1'!$G12),"")</f>
        <v>5.122947503453721</v>
      </c>
      <c r="V12" s="2">
        <f>_xlfn.IFERROR(ABS('Маяк 1'!#REF!),"")</f>
      </c>
    </row>
    <row r="13" spans="1:22" ht="15">
      <c r="A13">
        <v>4</v>
      </c>
      <c r="B13" s="18"/>
      <c r="C13" s="12" t="s">
        <v>8</v>
      </c>
      <c r="D13" s="12" t="s">
        <v>8</v>
      </c>
      <c r="E13" s="34" t="s">
        <v>8</v>
      </c>
      <c r="F13" s="2" t="e">
        <f>IF('Маяк 1'!$H13=0,"",H13-H12)</f>
        <v>#VALUE!</v>
      </c>
      <c r="G13" s="2" t="e">
        <f>IF('Маяк 1'!$I13=0,"",I12-I13)</f>
        <v>#VALUE!</v>
      </c>
      <c r="H13" s="2" t="e">
        <f>IF(OR(E13=0,D13=0,C13=0),0,SQRT(E13^2-((E13^2-D13^2+C13^2)/(2*C13))^2))</f>
        <v>#VALUE!</v>
      </c>
      <c r="I13" s="2" t="e">
        <f>IF(OR(E13=0,D13=0,C13=0),0,(E13^2-D13^2+C13^2)/(2*C13))</f>
        <v>#VALUE!</v>
      </c>
      <c r="J13" s="36">
        <f>_xlfn.IFERROR((_xlfn.AVERAGEIF(O13:R13,"&lt;&gt;0")),"")</f>
      </c>
      <c r="K13" s="10">
        <f>_xlfn.IFERROR((_xlfn.AVERAGEIF(S13:V13,"&lt;&gt;0")),"")</f>
      </c>
      <c r="L13" s="7">
        <f t="shared" si="0"/>
      </c>
      <c r="M13" s="7">
        <f t="shared" si="1"/>
      </c>
      <c r="N13" s="2">
        <f>_xlfn.IFERROR(IF(SUM(F13,)=0,0,AVERAGE('Маяк 1'!$F13)+N12),"")</f>
      </c>
      <c r="O13" s="2">
        <f>_xlfn.IFERROR(ABS('Маяк 1'!#REF!),"")</f>
      </c>
      <c r="P13" s="2">
        <f>_xlfn.IFERROR(ABS('Маяк 1'!#REF!),"")</f>
      </c>
      <c r="Q13" s="2">
        <f>_xlfn.IFERROR(ABS('Маяк 1'!$F13),"")</f>
      </c>
      <c r="R13" s="2">
        <f>_xlfn.IFERROR(ABS('Маяк 1'!#REF!),"")</f>
      </c>
      <c r="S13" s="2">
        <f>_xlfn.IFERROR(ABS('Маяк 1'!#REF!),"")</f>
      </c>
      <c r="T13" s="2">
        <f>_xlfn.IFERROR(ABS('Маяк 1'!#REF!),"")</f>
      </c>
      <c r="U13" s="2">
        <f>_xlfn.IFERROR(ABS('Маяк 1'!$G13),"")</f>
      </c>
      <c r="V13" s="2">
        <f>_xlfn.IFERROR(ABS('Маяк 1'!#REF!),"")</f>
      </c>
    </row>
    <row r="14" spans="1:22" ht="15">
      <c r="A14">
        <v>5</v>
      </c>
      <c r="B14" s="18"/>
      <c r="C14" s="12" t="s">
        <v>8</v>
      </c>
      <c r="D14" s="12" t="s">
        <v>8</v>
      </c>
      <c r="E14" s="34" t="s">
        <v>8</v>
      </c>
      <c r="F14" s="2" t="e">
        <f>IF('Маяк 1'!$H14=0,"",H14-H13)</f>
        <v>#VALUE!</v>
      </c>
      <c r="G14" s="2" t="e">
        <f>IF('Маяк 1'!$I14=0,"",I13-I14)</f>
        <v>#VALUE!</v>
      </c>
      <c r="H14" s="2" t="e">
        <f>IF(OR(E14=0,D14=0,C14=0),0,SQRT(E14^2-((E14^2-D14^2+C14^2)/(2*C14))^2))</f>
        <v>#VALUE!</v>
      </c>
      <c r="I14" s="2" t="e">
        <f>IF(OR(E14=0,D14=0,C14=0),0,(E14^2-D14^2+C14^2)/(2*C14))</f>
        <v>#VALUE!</v>
      </c>
      <c r="J14" s="36">
        <f aca="true" t="shared" si="2" ref="J14:J19">_xlfn.IFERROR((_xlfn.AVERAGEIF(O14:R14,"&lt;&gt;0")),"")</f>
      </c>
      <c r="K14" s="10">
        <f aca="true" t="shared" si="3" ref="K14:K19">_xlfn.IFERROR((_xlfn.AVERAGEIF(S14:V14,"&lt;&gt;0")),"")</f>
      </c>
      <c r="L14" s="7">
        <f t="shared" si="0"/>
      </c>
      <c r="M14" s="7">
        <f t="shared" si="1"/>
      </c>
      <c r="N14" s="2">
        <f>_xlfn.IFERROR(IF(SUM(F14,)=0,0,AVERAGE('Маяк 1'!$F14)+N13),"")</f>
      </c>
      <c r="O14" s="2">
        <f>_xlfn.IFERROR(ABS('Маяк 1'!#REF!),"")</f>
      </c>
      <c r="P14" s="2">
        <f>_xlfn.IFERROR(ABS('Маяк 1'!#REF!),"")</f>
      </c>
      <c r="Q14" s="2">
        <f>_xlfn.IFERROR(ABS('Маяк 1'!$F14),"")</f>
      </c>
      <c r="R14" s="2">
        <f>_xlfn.IFERROR(ABS('Маяк 1'!#REF!),"")</f>
      </c>
      <c r="S14" s="2">
        <f>_xlfn.IFERROR(ABS('Маяк 1'!#REF!),"")</f>
      </c>
      <c r="T14" s="2">
        <f>_xlfn.IFERROR(ABS('Маяк 1'!#REF!),"")</f>
      </c>
      <c r="U14" s="2">
        <f>_xlfn.IFERROR(ABS('Маяк 1'!$G14),"")</f>
      </c>
      <c r="V14" s="2">
        <f>_xlfn.IFERROR(ABS('Маяк 1'!#REF!),"")</f>
      </c>
    </row>
    <row r="15" spans="1:22" ht="15">
      <c r="A15">
        <v>6</v>
      </c>
      <c r="B15" s="18"/>
      <c r="C15" s="12" t="s">
        <v>8</v>
      </c>
      <c r="D15" s="12" t="s">
        <v>8</v>
      </c>
      <c r="E15" s="34" t="s">
        <v>8</v>
      </c>
      <c r="F15" s="2" t="e">
        <f>IF('Маяк 1'!$H15=0,"",H15-H14)</f>
        <v>#VALUE!</v>
      </c>
      <c r="G15" s="2" t="e">
        <f>IF('Маяк 1'!$I15=0,"",I14-I15)</f>
        <v>#VALUE!</v>
      </c>
      <c r="H15" s="2" t="e">
        <f>IF(OR(E15=0,D15=0,C15=0),0,SQRT(E15^2-((E15^2-D15^2+C15^2)/(2*C15))^2))</f>
        <v>#VALUE!</v>
      </c>
      <c r="I15" s="2" t="e">
        <f>IF(OR(E15=0,D15=0,C15=0),0,(E15^2-D15^2+C15^2)/(2*C15))</f>
        <v>#VALUE!</v>
      </c>
      <c r="J15" s="36">
        <f t="shared" si="2"/>
      </c>
      <c r="K15" s="10">
        <f t="shared" si="3"/>
      </c>
      <c r="L15" s="7">
        <f t="shared" si="0"/>
      </c>
      <c r="M15" s="7">
        <f t="shared" si="1"/>
      </c>
      <c r="N15" s="2">
        <f>_xlfn.IFERROR(IF(SUM(F15,)=0,0,AVERAGE('Маяк 1'!$F15)+N14),"")</f>
      </c>
      <c r="O15" s="2">
        <f>_xlfn.IFERROR(ABS('Маяк 1'!#REF!),"")</f>
      </c>
      <c r="P15" s="2">
        <f>_xlfn.IFERROR(ABS('Маяк 1'!#REF!),"")</f>
      </c>
      <c r="Q15" s="2">
        <f>_xlfn.IFERROR(ABS('Маяк 1'!$F15),"")</f>
      </c>
      <c r="R15" s="2">
        <f>_xlfn.IFERROR(ABS('Маяк 1'!#REF!),"")</f>
      </c>
      <c r="S15" s="2">
        <f>_xlfn.IFERROR(ABS('Маяк 1'!#REF!),"")</f>
      </c>
      <c r="T15" s="2">
        <f>_xlfn.IFERROR(ABS('Маяк 1'!#REF!),"")</f>
      </c>
      <c r="U15" s="2">
        <f>_xlfn.IFERROR(ABS('Маяк 1'!$G15),"")</f>
      </c>
      <c r="V15" s="2">
        <f>_xlfn.IFERROR(ABS('Маяк 1'!#REF!),"")</f>
      </c>
    </row>
    <row r="16" spans="1:22" ht="15">
      <c r="A16">
        <v>7</v>
      </c>
      <c r="B16" s="18"/>
      <c r="C16" s="12" t="s">
        <v>8</v>
      </c>
      <c r="D16" s="12" t="s">
        <v>8</v>
      </c>
      <c r="E16" s="34" t="s">
        <v>8</v>
      </c>
      <c r="F16" s="2" t="e">
        <f>IF('Маяк 1'!$H16=0,"",H16-H15)</f>
        <v>#VALUE!</v>
      </c>
      <c r="G16" s="2" t="e">
        <f>IF('Маяк 1'!$I16=0,"",I15-I16)</f>
        <v>#VALUE!</v>
      </c>
      <c r="H16" s="2" t="e">
        <f>IF(OR(E16=0,D16=0,C16=0),0,SQRT(E16^2-((E16^2-D16^2+C16^2)/(2*C16))^2))</f>
        <v>#VALUE!</v>
      </c>
      <c r="I16" s="2" t="e">
        <f>IF(OR(E16=0,D16=0,C16=0),0,(E16^2-D16^2+C16^2)/(2*C16))</f>
        <v>#VALUE!</v>
      </c>
      <c r="J16" s="36">
        <f t="shared" si="2"/>
      </c>
      <c r="K16" s="10">
        <f t="shared" si="3"/>
      </c>
      <c r="L16" s="7">
        <f t="shared" si="0"/>
      </c>
      <c r="M16" s="7">
        <f t="shared" si="1"/>
      </c>
      <c r="N16" s="2">
        <f>_xlfn.IFERROR(IF(SUM(F16,)=0,0,AVERAGE('Маяк 1'!$F16)+N15),"")</f>
      </c>
      <c r="O16" s="2">
        <f>_xlfn.IFERROR(ABS('Маяк 1'!#REF!),"")</f>
      </c>
      <c r="P16" s="2">
        <f>_xlfn.IFERROR(ABS('Маяк 1'!#REF!),"")</f>
      </c>
      <c r="Q16" s="2">
        <f>_xlfn.IFERROR(ABS('Маяк 1'!$F16),"")</f>
      </c>
      <c r="R16" s="2">
        <f>_xlfn.IFERROR(ABS('Маяк 1'!#REF!),"")</f>
      </c>
      <c r="S16" s="2">
        <f>_xlfn.IFERROR(ABS('Маяк 1'!#REF!),"")</f>
      </c>
      <c r="T16" s="2">
        <f>_xlfn.IFERROR(ABS('Маяк 1'!#REF!),"")</f>
      </c>
      <c r="U16" s="2">
        <f>_xlfn.IFERROR(ABS('Маяк 1'!$G16),"")</f>
      </c>
      <c r="V16" s="2">
        <f>_xlfn.IFERROR(ABS('Маяк 1'!#REF!),"")</f>
      </c>
    </row>
    <row r="17" spans="1:22" ht="15">
      <c r="A17">
        <v>8</v>
      </c>
      <c r="B17" s="18"/>
      <c r="C17" s="12" t="s">
        <v>8</v>
      </c>
      <c r="D17" s="12" t="s">
        <v>8</v>
      </c>
      <c r="E17" s="34" t="s">
        <v>8</v>
      </c>
      <c r="F17" s="2" t="e">
        <f>IF('Маяк 1'!$H17=0,"",H17-H16)</f>
        <v>#VALUE!</v>
      </c>
      <c r="G17" s="2" t="e">
        <f>IF('Маяк 1'!$I17=0,"",I16-I17)</f>
        <v>#VALUE!</v>
      </c>
      <c r="H17" s="2" t="e">
        <f>IF(OR(E17=0,D17=0,C17=0),0,SQRT(E17^2-((E17^2-D17^2+C17^2)/(2*C17))^2))</f>
        <v>#VALUE!</v>
      </c>
      <c r="I17" s="2" t="e">
        <f>IF(OR(E17=0,D17=0,C17=0),0,(E17^2-D17^2+C17^2)/(2*C17))</f>
        <v>#VALUE!</v>
      </c>
      <c r="J17" s="36">
        <f t="shared" si="2"/>
      </c>
      <c r="K17" s="10">
        <f t="shared" si="3"/>
      </c>
      <c r="L17" s="7">
        <f t="shared" si="0"/>
      </c>
      <c r="M17" s="7">
        <f t="shared" si="1"/>
      </c>
      <c r="N17" s="2">
        <f>_xlfn.IFERROR(IF(SUM(F17,)=0,0,AVERAGE('Маяк 1'!$F17)+N16),"")</f>
      </c>
      <c r="O17" s="2">
        <f>_xlfn.IFERROR(ABS('Маяк 1'!#REF!),"")</f>
      </c>
      <c r="P17" s="2">
        <f>_xlfn.IFERROR(ABS('Маяк 1'!#REF!),"")</f>
      </c>
      <c r="Q17" s="2">
        <f>_xlfn.IFERROR(ABS('Маяк 1'!$F17),"")</f>
      </c>
      <c r="R17" s="2">
        <f>_xlfn.IFERROR(ABS('Маяк 1'!#REF!),"")</f>
      </c>
      <c r="S17" s="2">
        <f>_xlfn.IFERROR(ABS('Маяк 1'!#REF!),"")</f>
      </c>
      <c r="T17" s="2">
        <f>_xlfn.IFERROR(ABS('Маяк 1'!#REF!),"")</f>
      </c>
      <c r="U17" s="2">
        <f>_xlfn.IFERROR(ABS('Маяк 1'!$G17),"")</f>
      </c>
      <c r="V17" s="2">
        <f>_xlfn.IFERROR(ABS('Маяк 1'!#REF!),"")</f>
      </c>
    </row>
    <row r="18" spans="1:22" ht="15">
      <c r="A18">
        <v>9</v>
      </c>
      <c r="B18" s="18"/>
      <c r="C18" s="12" t="s">
        <v>8</v>
      </c>
      <c r="D18" s="12" t="s">
        <v>8</v>
      </c>
      <c r="E18" s="34" t="s">
        <v>8</v>
      </c>
      <c r="F18" s="2" t="e">
        <f>IF('Маяк 1'!$H18=0,"",H18-H17)</f>
        <v>#VALUE!</v>
      </c>
      <c r="G18" s="2" t="e">
        <f>IF('Маяк 1'!$I18=0,"",I17-I18)</f>
        <v>#VALUE!</v>
      </c>
      <c r="H18" s="2" t="e">
        <f>IF(OR(E18=0,D18=0,C18=0),0,SQRT(E18^2-((E18^2-D18^2+C18^2)/(2*C18))^2))</f>
        <v>#VALUE!</v>
      </c>
      <c r="I18" s="2" t="e">
        <f>IF(OR(E18=0,D18=0,C18=0),0,(E18^2-D18^2+C18^2)/(2*C18))</f>
        <v>#VALUE!</v>
      </c>
      <c r="J18" s="36">
        <f t="shared" si="2"/>
      </c>
      <c r="K18" s="10">
        <f t="shared" si="3"/>
      </c>
      <c r="L18" s="7">
        <f t="shared" si="0"/>
      </c>
      <c r="M18" s="7">
        <f t="shared" si="1"/>
      </c>
      <c r="N18" s="2">
        <f>_xlfn.IFERROR(IF(SUM(F18,)=0,0,AVERAGE('Маяк 1'!$F18)+N17),"")</f>
      </c>
      <c r="O18" s="2">
        <f>_xlfn.IFERROR(ABS('Маяк 1'!#REF!),"")</f>
      </c>
      <c r="P18" s="2">
        <f>_xlfn.IFERROR(ABS('Маяк 1'!#REF!),"")</f>
      </c>
      <c r="Q18" s="2">
        <f>_xlfn.IFERROR(ABS('Маяк 1'!$F18),"")</f>
      </c>
      <c r="R18" s="2">
        <f>_xlfn.IFERROR(ABS('Маяк 1'!#REF!),"")</f>
      </c>
      <c r="S18" s="2">
        <f>_xlfn.IFERROR(ABS('Маяк 1'!#REF!),"")</f>
      </c>
      <c r="T18" s="2">
        <f>_xlfn.IFERROR(ABS('Маяк 1'!#REF!),"")</f>
      </c>
      <c r="U18" s="2">
        <f>_xlfn.IFERROR(ABS('Маяк 1'!$G18),"")</f>
      </c>
      <c r="V18" s="2">
        <f>_xlfn.IFERROR(ABS('Маяк 1'!#REF!),"")</f>
      </c>
    </row>
    <row r="19" spans="1:22" ht="15.75" thickBot="1">
      <c r="A19">
        <v>10</v>
      </c>
      <c r="B19" s="19"/>
      <c r="C19" s="16" t="s">
        <v>8</v>
      </c>
      <c r="D19" s="16" t="s">
        <v>8</v>
      </c>
      <c r="E19" s="35" t="s">
        <v>8</v>
      </c>
      <c r="F19" s="2" t="e">
        <f>IF('Маяк 1'!$H19=0,"",H19-H18)</f>
        <v>#VALUE!</v>
      </c>
      <c r="G19" s="2" t="e">
        <f>IF('Маяк 1'!$I19=0,"",I18-I19)</f>
        <v>#VALUE!</v>
      </c>
      <c r="H19" s="2" t="e">
        <f>IF(OR(E19=0,D19=0,C19=0),0,SQRT(E19^2-((E19^2-D19^2+C19^2)/(2*C19))^2))</f>
        <v>#VALUE!</v>
      </c>
      <c r="I19" s="2" t="e">
        <f>IF(OR(E19=0,D19=0,C19=0),0,(E19^2-D19^2+C19^2)/(2*C19))</f>
        <v>#VALUE!</v>
      </c>
      <c r="J19" s="37">
        <f t="shared" si="2"/>
      </c>
      <c r="K19" s="11">
        <f t="shared" si="3"/>
      </c>
      <c r="L19" s="7">
        <f t="shared" si="0"/>
      </c>
      <c r="M19" s="7">
        <f t="shared" si="1"/>
      </c>
      <c r="N19" s="2">
        <f>_xlfn.IFERROR(IF(SUM(F19,)=0,0,AVERAGE('Маяк 1'!$F19)+N18),"")</f>
      </c>
      <c r="O19" s="2">
        <f>_xlfn.IFERROR(ABS('Маяк 1'!#REF!),"")</f>
      </c>
      <c r="P19" s="2">
        <f>_xlfn.IFERROR(ABS('Маяк 1'!#REF!),"")</f>
      </c>
      <c r="Q19" s="2">
        <f>_xlfn.IFERROR(ABS('Маяк 1'!$F19),"")</f>
      </c>
      <c r="R19" s="2">
        <f>_xlfn.IFERROR(ABS('Маяк 1'!#REF!),"")</f>
      </c>
      <c r="S19" s="2">
        <f>_xlfn.IFERROR(ABS('Маяк 1'!#REF!),"")</f>
      </c>
      <c r="T19" s="2">
        <f>_xlfn.IFERROR(ABS('Маяк 1'!#REF!),"")</f>
      </c>
      <c r="U19" s="2">
        <f>_xlfn.IFERROR(ABS('Маяк 1'!$G19),"")</f>
      </c>
      <c r="V19" s="2">
        <f>_xlfn.IFERROR(ABS('Маяк 1'!#REF!),"")</f>
      </c>
    </row>
    <row r="20" spans="3:11" ht="15">
      <c r="C20" s="2"/>
      <c r="D20" s="2"/>
      <c r="E20" s="2"/>
      <c r="F20" s="2"/>
      <c r="G20" s="2"/>
      <c r="H20" s="2"/>
      <c r="I20" s="2"/>
      <c r="J20" s="2"/>
      <c r="K20" s="2"/>
    </row>
    <row r="21" ht="15">
      <c r="A21" t="s">
        <v>17</v>
      </c>
    </row>
    <row r="22" ht="15">
      <c r="A22" t="s">
        <v>27</v>
      </c>
    </row>
    <row r="23" ht="15">
      <c r="A23" t="s">
        <v>16</v>
      </c>
    </row>
    <row r="24" ht="15">
      <c r="A24" t="s">
        <v>18</v>
      </c>
    </row>
    <row r="25" ht="15">
      <c r="A25" t="s">
        <v>26</v>
      </c>
    </row>
  </sheetData>
  <sheetProtection/>
  <mergeCells count="8">
    <mergeCell ref="A7:A8"/>
    <mergeCell ref="C7:E8"/>
    <mergeCell ref="F7:I7"/>
    <mergeCell ref="J7:K8"/>
    <mergeCell ref="M7:M8"/>
    <mergeCell ref="N7:N8"/>
    <mergeCell ref="F8:I8"/>
    <mergeCell ref="L7:L8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 Безродных А.В.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Электронный журнал мониторинга</dc:title>
  <dc:subject>Мониторинг трещин</dc:subject>
  <dc:creator>ИП Безродных А.В.</dc:creator>
  <cp:keywords>Журнал, мониторинг</cp:keywords>
  <dc:description/>
  <cp:lastModifiedBy>Алексей Безродных</cp:lastModifiedBy>
  <dcterms:created xsi:type="dcterms:W3CDTF">2012-02-27T04:45:09Z</dcterms:created>
  <dcterms:modified xsi:type="dcterms:W3CDTF">2016-10-11T13:47:50Z</dcterms:modified>
  <cp:category>Формы документов</cp:category>
  <cp:version/>
  <cp:contentType/>
  <cp:contentStatus/>
</cp:coreProperties>
</file>